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<sst xmlns="http://schemas.openxmlformats.org/spreadsheetml/2006/main" count="76" uniqueCount="72">
  <si>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Marási adatok</t>
  </si>
  <si>
    <t>Számolótábla próbálkozás</t>
  </si>
  <si>
    <t>Beviteli mezők</t>
  </si>
  <si>
    <t>Átvett értékek</t>
  </si>
  <si>
    <t>Számitott értékek</t>
  </si>
  <si>
    <r>
      <t>e</t>
    </r>
    <r>
      <rPr>
        <b/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egy élre jutó előtolás (mm/él) = (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előtoló sebesség (m/min) x </t>
    </r>
    <r>
      <rPr>
        <b/>
        <sz val="10"/>
        <rFont val="Arial"/>
        <family val="2"/>
      </rPr>
      <t>1000</t>
    </r>
    <r>
      <rPr>
        <sz val="10"/>
        <rFont val="Arial"/>
        <family val="2"/>
      </rPr>
      <t xml:space="preserve">) / (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élek száma(db) x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Szerszám fordulatszáma (1/min))</t>
    </r>
  </si>
  <si>
    <r>
      <t>e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= (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1000</t>
    </r>
    <r>
      <rPr>
        <sz val="10"/>
        <rFont val="Arial"/>
        <family val="0"/>
      </rPr>
      <t xml:space="preserve">) / ( </t>
    </r>
    <r>
      <rPr>
        <b/>
        <sz val="10"/>
        <rFont val="Arial"/>
        <family val="2"/>
      </rPr>
      <t>z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 xml:space="preserve">n </t>
    </r>
    <r>
      <rPr>
        <sz val="10"/>
        <rFont val="Arial"/>
        <family val="0"/>
      </rPr>
      <t>)</t>
    </r>
  </si>
  <si>
    <r>
      <t>e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= (</t>
    </r>
    <r>
      <rPr>
        <sz val="10"/>
        <rFont val="Arial"/>
        <family val="2"/>
      </rPr>
      <t>0,5</t>
    </r>
    <r>
      <rPr>
        <sz val="10"/>
        <rFont val="Arial"/>
        <family val="0"/>
      </rPr>
      <t xml:space="preserve"> x </t>
    </r>
    <r>
      <rPr>
        <sz val="10"/>
        <rFont val="Arial"/>
        <family val="2"/>
      </rPr>
      <t>1000</t>
    </r>
    <r>
      <rPr>
        <sz val="10"/>
        <rFont val="Arial"/>
        <family val="0"/>
      </rPr>
      <t xml:space="preserve">) / ( </t>
    </r>
    <r>
      <rPr>
        <sz val="10"/>
        <rFont val="Arial"/>
        <family val="2"/>
      </rPr>
      <t>2</t>
    </r>
    <r>
      <rPr>
        <sz val="10"/>
        <rFont val="Arial"/>
        <family val="0"/>
      </rPr>
      <t xml:space="preserve"> x </t>
    </r>
    <r>
      <rPr>
        <sz val="10"/>
        <rFont val="Arial"/>
        <family val="2"/>
      </rPr>
      <t>40000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)</t>
    </r>
  </si>
  <si>
    <r>
      <t>e</t>
    </r>
    <r>
      <rPr>
        <sz val="10"/>
        <rFont val="Arial"/>
        <family val="2"/>
      </rPr>
      <t xml:space="preserve"> előtoló sebesség (m/min)</t>
    </r>
  </si>
  <si>
    <r>
      <t>z</t>
    </r>
    <r>
      <rPr>
        <sz val="10"/>
        <rFont val="Arial"/>
        <family val="2"/>
      </rPr>
      <t xml:space="preserve"> élek száma(db)</t>
    </r>
  </si>
  <si>
    <r>
      <t>n</t>
    </r>
    <r>
      <rPr>
        <sz val="10"/>
        <rFont val="Arial"/>
        <family val="2"/>
      </rPr>
      <t xml:space="preserve"> Szerszám fordulatszáma (1/min)</t>
    </r>
  </si>
  <si>
    <r>
      <t>e</t>
    </r>
    <r>
      <rPr>
        <b/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egy élre jutó előtolás (mm/él)</t>
    </r>
  </si>
  <si>
    <t>m/min x 1000 /</t>
  </si>
  <si>
    <t>x</t>
  </si>
  <si>
    <t xml:space="preserve">1/min = </t>
  </si>
  <si>
    <t>mm</t>
  </si>
  <si>
    <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Közepes forgács vastagság (mm) =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egy élre jutó előtolás (mm) x ((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 Fogásmélység (mm) /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élkörátmérő (mm) ) </t>
    </r>
    <r>
      <rPr>
        <b/>
        <sz val="10"/>
        <rFont val="Arial"/>
        <family val="2"/>
      </rPr>
      <t>négyzetgyök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</si>
  <si>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x (( </t>
    </r>
    <r>
      <rPr>
        <sz val="10"/>
        <rFont val="Arial"/>
        <family val="2"/>
      </rPr>
      <t>H</t>
    </r>
    <r>
      <rPr>
        <sz val="10"/>
        <rFont val="Arial"/>
        <family val="0"/>
      </rPr>
      <t xml:space="preserve"> / </t>
    </r>
    <r>
      <rPr>
        <sz val="10"/>
        <rFont val="Arial"/>
        <family val="2"/>
      </rPr>
      <t>D</t>
    </r>
    <r>
      <rPr>
        <sz val="10"/>
        <rFont val="Arial"/>
        <family val="0"/>
      </rPr>
      <t xml:space="preserve"> ) </t>
    </r>
    <r>
      <rPr>
        <sz val="10"/>
        <rFont val="Arial"/>
        <family val="2"/>
      </rPr>
      <t>négyzetgyök</t>
    </r>
    <r>
      <rPr>
        <sz val="10"/>
        <rFont val="Arial"/>
        <family val="0"/>
      </rPr>
      <t>)</t>
    </r>
  </si>
  <si>
    <r>
      <t xml:space="preserve">Vigyázni !!!  Beállitható akár </t>
    </r>
    <r>
      <rPr>
        <b/>
        <sz val="10"/>
        <rFont val="Arial"/>
        <family val="2"/>
      </rPr>
      <t>D</t>
    </r>
    <r>
      <rPr>
        <sz val="10"/>
        <color indexed="10"/>
        <rFont val="Arial"/>
        <family val="2"/>
      </rPr>
      <t>-től nagyobb</t>
    </r>
    <r>
      <rPr>
        <b/>
        <sz val="10"/>
        <rFont val="Arial"/>
        <family val="2"/>
      </rPr>
      <t xml:space="preserve"> f</t>
    </r>
    <r>
      <rPr>
        <sz val="10"/>
        <color indexed="10"/>
        <rFont val="Arial"/>
        <family val="2"/>
      </rPr>
      <t xml:space="preserve"> is.</t>
    </r>
  </si>
  <si>
    <r>
      <t>e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egy élre jutó előtolás (mm)</t>
    </r>
  </si>
  <si>
    <r>
      <t>f</t>
    </r>
    <r>
      <rPr>
        <sz val="10"/>
        <rFont val="Arial"/>
        <family val="0"/>
      </rPr>
      <t xml:space="preserve"> Fogásmélység (mm)</t>
    </r>
  </si>
  <si>
    <r>
      <t>D</t>
    </r>
    <r>
      <rPr>
        <sz val="10"/>
        <rFont val="Arial"/>
        <family val="0"/>
      </rPr>
      <t xml:space="preserve"> Szerszám élkörátmérő (mm)</t>
    </r>
  </si>
  <si>
    <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Közepes forgács vastagság (mm)</t>
    </r>
  </si>
  <si>
    <t>mm x ((</t>
  </si>
  <si>
    <t>mm /</t>
  </si>
  <si>
    <t>mm ) gyök )=</t>
  </si>
  <si>
    <r>
      <t>q</t>
    </r>
    <r>
      <rPr>
        <sz val="10"/>
        <rFont val="Arial"/>
        <family val="0"/>
      </rPr>
      <t xml:space="preserve"> Közepes forgács keresztmetszet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) =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Fogásmélység (mm) x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közepes forgács vastagság (mm)</t>
    </r>
  </si>
  <si>
    <r>
      <t xml:space="preserve">q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a </t>
    </r>
    <r>
      <rPr>
        <sz val="10"/>
        <rFont val="Arial"/>
        <family val="2"/>
      </rPr>
      <t>x</t>
    </r>
    <r>
      <rPr>
        <b/>
        <sz val="10"/>
        <rFont val="Arial"/>
        <family val="2"/>
      </rPr>
      <t xml:space="preserve"> e</t>
    </r>
    <r>
      <rPr>
        <b/>
        <vertAlign val="subscript"/>
        <sz val="10"/>
        <rFont val="Arial"/>
        <family val="2"/>
      </rPr>
      <t>k</t>
    </r>
  </si>
  <si>
    <r>
      <t>q</t>
    </r>
    <r>
      <rPr>
        <sz val="10"/>
        <rFont val="Arial"/>
        <family val="0"/>
      </rPr>
      <t xml:space="preserve"> = 0,1mm x 0,2mm = 0,02mm</t>
    </r>
    <r>
      <rPr>
        <vertAlign val="superscript"/>
        <sz val="10"/>
        <rFont val="Arial"/>
        <family val="2"/>
      </rPr>
      <t>2</t>
    </r>
  </si>
  <si>
    <r>
      <t>b</t>
    </r>
    <r>
      <rPr>
        <sz val="10"/>
        <rFont val="Arial"/>
        <family val="0"/>
      </rPr>
      <t xml:space="preserve"> Fogásszélesség (mm)</t>
    </r>
  </si>
  <si>
    <t xml:space="preserve"> </t>
  </si>
  <si>
    <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közepes forgács vastagság</t>
    </r>
    <r>
      <rPr>
        <sz val="10"/>
        <rFont val="Arial"/>
        <family val="0"/>
      </rPr>
      <t xml:space="preserve"> (mm)</t>
    </r>
  </si>
  <si>
    <r>
      <t>q</t>
    </r>
    <r>
      <rPr>
        <sz val="10"/>
        <rFont val="Arial"/>
        <family val="0"/>
      </rPr>
      <t xml:space="preserve"> Közepes forgács keresztmetszet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</si>
  <si>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mm x</t>
  </si>
  <si>
    <t>mm =</t>
  </si>
  <si>
    <r>
      <t>mm</t>
    </r>
    <r>
      <rPr>
        <vertAlign val="superscript"/>
        <sz val="10"/>
        <rFont val="Arial"/>
        <family val="2"/>
      </rPr>
      <t>2</t>
    </r>
  </si>
  <si>
    <r>
      <t>k</t>
    </r>
    <r>
      <rPr>
        <sz val="10"/>
        <rFont val="Arial"/>
        <family val="0"/>
      </rPr>
      <t xml:space="preserve"> Anyagra jellemző fajlagos forgácsolási erők</t>
    </r>
  </si>
  <si>
    <r>
      <t>F</t>
    </r>
    <r>
      <rPr>
        <sz val="10"/>
        <rFont val="Arial"/>
        <family val="0"/>
      </rPr>
      <t xml:space="preserve"> Erő (N) =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 Anyagra jellemző fajlagos forgácsolási erő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) x 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 xml:space="preserve"> Forgács keresztmetszet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</si>
  <si>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A50 minőségű acél 3000 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</si>
  <si>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F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q</t>
    </r>
  </si>
  <si>
    <t xml:space="preserve">Acél A50-es 4734 N/mm2 </t>
  </si>
  <si>
    <r>
      <t>F</t>
    </r>
    <r>
      <rPr>
        <sz val="10"/>
        <rFont val="Arial"/>
        <family val="0"/>
      </rPr>
      <t xml:space="preserve"> = 3000 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0,02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60 N</t>
    </r>
  </si>
  <si>
    <r>
      <t>Aluminium kovácsolt nem öregbített: 500 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</si>
  <si>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Aluminium kovácsolt öregbített: 800 N/mm</t>
    </r>
    <r>
      <rPr>
        <vertAlign val="superscript"/>
        <sz val="10"/>
        <rFont val="Arial"/>
        <family val="2"/>
      </rPr>
      <t xml:space="preserve">2 </t>
    </r>
  </si>
  <si>
    <r>
      <t>k</t>
    </r>
    <r>
      <rPr>
        <sz val="10"/>
        <rFont val="Arial"/>
        <family val="0"/>
      </rPr>
      <t xml:space="preserve"> Anyagra jellemző fajlagos forgácsolási erő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</si>
  <si>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Aluminium öntött nem öregbített: 750 N/mm</t>
    </r>
    <r>
      <rPr>
        <vertAlign val="superscript"/>
        <sz val="10"/>
        <rFont val="Arial"/>
        <family val="2"/>
      </rPr>
      <t xml:space="preserve">2 </t>
    </r>
  </si>
  <si>
    <r>
      <t>Aluminium öntött öregbíett: 900 N/mm</t>
    </r>
    <r>
      <rPr>
        <vertAlign val="superscript"/>
        <sz val="10"/>
        <rFont val="Arial"/>
        <family val="2"/>
      </rPr>
      <t xml:space="preserve">2 </t>
    </r>
  </si>
  <si>
    <r>
      <t>F</t>
    </r>
    <r>
      <rPr>
        <sz val="10"/>
        <rFont val="Arial"/>
        <family val="0"/>
      </rPr>
      <t xml:space="preserve"> Erő (N)</t>
    </r>
  </si>
  <si>
    <r>
      <t>Sárgaréz, ólombronzok, &lt;1% Pb: 700 N/mm</t>
    </r>
    <r>
      <rPr>
        <vertAlign val="superscript"/>
        <sz val="10"/>
        <rFont val="Arial"/>
        <family val="2"/>
      </rPr>
      <t xml:space="preserve">2 </t>
    </r>
  </si>
  <si>
    <r>
      <t>Bronz és nem ólmozott vörösréz, elektrolitréz: 1750 N/mm</t>
    </r>
    <r>
      <rPr>
        <vertAlign val="superscript"/>
        <sz val="10"/>
        <rFont val="Arial"/>
        <family val="2"/>
      </rPr>
      <t xml:space="preserve">2 </t>
    </r>
  </si>
  <si>
    <r>
      <t>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</t>
    </r>
  </si>
  <si>
    <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</si>
  <si>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N</t>
  </si>
  <si>
    <t xml:space="preserve">AlMg5 ötvözött alumínium (k=900 N/mm2) </t>
  </si>
  <si>
    <t>Svejk bükkfája 80, módositva 57 N/mm2</t>
  </si>
  <si>
    <r>
      <t>v</t>
    </r>
    <r>
      <rPr>
        <sz val="10"/>
        <rFont val="Arial"/>
        <family val="0"/>
      </rPr>
      <t xml:space="preserve"> Kerületi sebesség (m/min) =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Szerszám átmérő (m) x </t>
    </r>
    <r>
      <rPr>
        <b/>
        <sz val="10"/>
        <rFont val="Arial"/>
        <family val="2"/>
      </rPr>
      <t>pi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 Szerszám fordulatszám (1/min)</t>
    </r>
  </si>
  <si>
    <r>
      <t>v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pi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n</t>
    </r>
  </si>
  <si>
    <r>
      <t>v</t>
    </r>
    <r>
      <rPr>
        <sz val="10"/>
        <rFont val="Arial"/>
        <family val="0"/>
      </rPr>
      <t xml:space="preserve"> = 0,005m x 3,14 x 10000n/min = 1570m/min</t>
    </r>
  </si>
  <si>
    <r>
      <t>D</t>
    </r>
    <r>
      <rPr>
        <sz val="10"/>
        <rFont val="Arial"/>
        <family val="0"/>
      </rPr>
      <t xml:space="preserve"> Szerszám élkör átmérő (m)</t>
    </r>
  </si>
  <si>
    <r>
      <t>n</t>
    </r>
    <r>
      <rPr>
        <sz val="10"/>
        <rFont val="Arial"/>
        <family val="0"/>
      </rPr>
      <t xml:space="preserve"> Szerszám fordulatszám (1/min)</t>
    </r>
  </si>
  <si>
    <r>
      <t>v</t>
    </r>
    <r>
      <rPr>
        <sz val="10"/>
        <rFont val="Arial"/>
        <family val="0"/>
      </rPr>
      <t xml:space="preserve"> Kerületi sebesség (m/sec)</t>
    </r>
  </si>
  <si>
    <t>m x 3,14 x</t>
  </si>
  <si>
    <t>n/min =</t>
  </si>
  <si>
    <t>m/min</t>
  </si>
  <si>
    <r>
      <t>P</t>
    </r>
    <r>
      <rPr>
        <sz val="10"/>
        <rFont val="Arial"/>
        <family val="0"/>
      </rPr>
      <t xml:space="preserve"> Teljesitmény (W) =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 Erő (N) x</t>
    </r>
    <r>
      <rPr>
        <b/>
        <sz val="10"/>
        <rFont val="Arial"/>
        <family val="2"/>
      </rPr>
      <t xml:space="preserve"> v</t>
    </r>
    <r>
      <rPr>
        <sz val="10"/>
        <rFont val="Arial"/>
        <family val="0"/>
      </rPr>
      <t xml:space="preserve"> Kerületi sebesség (m/min) / 60</t>
    </r>
  </si>
  <si>
    <r>
      <t>P</t>
    </r>
    <r>
      <rPr>
        <sz val="10"/>
        <rFont val="Arial"/>
        <family val="2"/>
      </rPr>
      <t xml:space="preserve"> = (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v) / 60</t>
    </r>
  </si>
  <si>
    <r>
      <t>P</t>
    </r>
    <r>
      <rPr>
        <sz val="10"/>
        <rFont val="Arial"/>
        <family val="2"/>
      </rPr>
      <t xml:space="preserve"> = 60N x 2,616m/min / 60 = 2,616W</t>
    </r>
  </si>
  <si>
    <r>
      <t>v</t>
    </r>
    <r>
      <rPr>
        <sz val="10"/>
        <rFont val="Arial"/>
        <family val="0"/>
      </rPr>
      <t xml:space="preserve"> Kerületi sebesség (m/min)</t>
    </r>
  </si>
  <si>
    <r>
      <t>P</t>
    </r>
    <r>
      <rPr>
        <sz val="10"/>
        <rFont val="Arial"/>
        <family val="0"/>
      </rPr>
      <t xml:space="preserve"> Teljesitmény (W)</t>
    </r>
  </si>
  <si>
    <t>N x</t>
  </si>
  <si>
    <t>m/min /60 =</t>
  </si>
  <si>
    <t>W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</si>
</sst>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#,##0.000"/>
    <numFmt numFmtId="167" formatCode="#,##0.0000"/>
  </numFmts>
  <fonts count="11">
    <font>
      <sz val="10"/>
      <name val="Arial"/>
      <family val="0"/>
    </font>
    <font>
      <sz val="14"/>
      <name val="Arial"/>
      <family val="0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double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3" borderId="0" xfId="0" applyFill="1" applyAlignment="1" applyProtection="1">
      <alignment horizontal="center"/>
      <protection/>
    </xf>
    <xf numFmtId="0" fontId="2" fillId="0" borderId="0" xfId="0" applyFont="1" applyAlignment="1">
      <alignment/>
    </xf>
    <xf numFmtId="0" fontId="4" fillId="4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 locked="0"/>
    </xf>
    <xf numFmtId="3" fontId="3" fillId="3" borderId="6" xfId="0" applyNumberFormat="1" applyFont="1" applyFill="1" applyBorder="1" applyAlignment="1" applyProtection="1">
      <alignment horizontal="center"/>
      <protection locked="0"/>
    </xf>
    <xf numFmtId="164" fontId="4" fillId="4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3" borderId="0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6" fillId="3" borderId="9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6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0" fillId="3" borderId="12" xfId="0" applyFill="1" applyBorder="1" applyAlignment="1">
      <alignment/>
    </xf>
    <xf numFmtId="0" fontId="0" fillId="3" borderId="7" xfId="0" applyFill="1" applyBorder="1" applyAlignment="1" applyProtection="1">
      <alignment/>
      <protection/>
    </xf>
    <xf numFmtId="0" fontId="4" fillId="3" borderId="7" xfId="0" applyFont="1" applyFill="1" applyBorder="1" applyAlignment="1" applyProtection="1">
      <alignment horizontal="center"/>
      <protection/>
    </xf>
    <xf numFmtId="165" fontId="4" fillId="4" borderId="7" xfId="0" applyNumberFormat="1" applyFont="1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66" fontId="4" fillId="4" borderId="7" xfId="0" applyNumberFormat="1" applyFont="1" applyFill="1" applyBorder="1" applyAlignment="1" applyProtection="1">
      <alignment horizontal="center"/>
      <protection/>
    </xf>
    <xf numFmtId="3" fontId="4" fillId="3" borderId="7" xfId="0" applyNumberFormat="1" applyFont="1" applyFill="1" applyBorder="1" applyAlignment="1" applyProtection="1">
      <alignment horizontal="center"/>
      <protection/>
    </xf>
    <xf numFmtId="164" fontId="4" fillId="4" borderId="7" xfId="0" applyNumberFormat="1" applyFont="1" applyFill="1" applyBorder="1" applyAlignment="1" applyProtection="1">
      <alignment horizontal="center"/>
      <protection/>
    </xf>
    <xf numFmtId="167" fontId="4" fillId="4" borderId="7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3" fillId="3" borderId="14" xfId="0" applyFont="1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40</xdr:row>
      <xdr:rowOff>76200</xdr:rowOff>
    </xdr:from>
    <xdr:to>
      <xdr:col>3</xdr:col>
      <xdr:colOff>200025</xdr:colOff>
      <xdr:row>42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009775" y="72675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41</xdr:row>
      <xdr:rowOff>85725</xdr:rowOff>
    </xdr:from>
    <xdr:to>
      <xdr:col>5</xdr:col>
      <xdr:colOff>219075</xdr:colOff>
      <xdr:row>42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62300" y="7458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42</xdr:row>
      <xdr:rowOff>47625</xdr:rowOff>
    </xdr:from>
    <xdr:to>
      <xdr:col>7</xdr:col>
      <xdr:colOff>228600</xdr:colOff>
      <xdr:row>42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533900" y="7600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50</xdr:row>
      <xdr:rowOff>57150</xdr:rowOff>
    </xdr:from>
    <xdr:to>
      <xdr:col>3</xdr:col>
      <xdr:colOff>180975</xdr:colOff>
      <xdr:row>52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990725" y="8972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60</xdr:row>
      <xdr:rowOff>38100</xdr:rowOff>
    </xdr:from>
    <xdr:to>
      <xdr:col>3</xdr:col>
      <xdr:colOff>190500</xdr:colOff>
      <xdr:row>62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2000250" y="10591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47625</xdr:rowOff>
    </xdr:from>
    <xdr:to>
      <xdr:col>5</xdr:col>
      <xdr:colOff>190500</xdr:colOff>
      <xdr:row>52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3133725" y="9124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61</xdr:row>
      <xdr:rowOff>47625</xdr:rowOff>
    </xdr:from>
    <xdr:to>
      <xdr:col>5</xdr:col>
      <xdr:colOff>190500</xdr:colOff>
      <xdr:row>62</xdr:row>
      <xdr:rowOff>133350</xdr:rowOff>
    </xdr:to>
    <xdr:sp>
      <xdr:nvSpPr>
        <xdr:cNvPr id="7" name="Line 7"/>
        <xdr:cNvSpPr>
          <a:spLocks/>
        </xdr:cNvSpPr>
      </xdr:nvSpPr>
      <xdr:spPr>
        <a:xfrm>
          <a:off x="3133725" y="10763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52</xdr:row>
      <xdr:rowOff>28575</xdr:rowOff>
    </xdr:from>
    <xdr:to>
      <xdr:col>7</xdr:col>
      <xdr:colOff>238125</xdr:colOff>
      <xdr:row>52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4543425" y="9267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62</xdr:row>
      <xdr:rowOff>38100</xdr:rowOff>
    </xdr:from>
    <xdr:to>
      <xdr:col>7</xdr:col>
      <xdr:colOff>238125</xdr:colOff>
      <xdr:row>62</xdr:row>
      <xdr:rowOff>152400</xdr:rowOff>
    </xdr:to>
    <xdr:sp>
      <xdr:nvSpPr>
        <xdr:cNvPr id="9" name="Line 9"/>
        <xdr:cNvSpPr>
          <a:spLocks/>
        </xdr:cNvSpPr>
      </xdr:nvSpPr>
      <xdr:spPr>
        <a:xfrm>
          <a:off x="4543425" y="10915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30</xdr:row>
      <xdr:rowOff>38100</xdr:rowOff>
    </xdr:from>
    <xdr:to>
      <xdr:col>3</xdr:col>
      <xdr:colOff>190500</xdr:colOff>
      <xdr:row>32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2000250" y="5448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31</xdr:row>
      <xdr:rowOff>28575</xdr:rowOff>
    </xdr:from>
    <xdr:to>
      <xdr:col>5</xdr:col>
      <xdr:colOff>200025</xdr:colOff>
      <xdr:row>32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3143250" y="5619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28575</xdr:rowOff>
    </xdr:from>
    <xdr:to>
      <xdr:col>7</xdr:col>
      <xdr:colOff>266700</xdr:colOff>
      <xdr:row>32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4572000" y="58007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9</xdr:row>
      <xdr:rowOff>38100</xdr:rowOff>
    </xdr:from>
    <xdr:to>
      <xdr:col>1</xdr:col>
      <xdr:colOff>238125</xdr:colOff>
      <xdr:row>12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66725" y="1704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10</xdr:row>
      <xdr:rowOff>19050</xdr:rowOff>
    </xdr:from>
    <xdr:to>
      <xdr:col>3</xdr:col>
      <xdr:colOff>161925</xdr:colOff>
      <xdr:row>12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1971675" y="1847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19050</xdr:rowOff>
    </xdr:from>
    <xdr:to>
      <xdr:col>5</xdr:col>
      <xdr:colOff>266700</xdr:colOff>
      <xdr:row>12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3209925" y="2009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12</xdr:row>
      <xdr:rowOff>19050</xdr:rowOff>
    </xdr:from>
    <xdr:to>
      <xdr:col>7</xdr:col>
      <xdr:colOff>190500</xdr:colOff>
      <xdr:row>12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4495800" y="2209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19</xdr:row>
      <xdr:rowOff>28575</xdr:rowOff>
    </xdr:from>
    <xdr:to>
      <xdr:col>1</xdr:col>
      <xdr:colOff>342900</xdr:colOff>
      <xdr:row>22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71500" y="34956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20</xdr:row>
      <xdr:rowOff>28575</xdr:rowOff>
    </xdr:from>
    <xdr:to>
      <xdr:col>3</xdr:col>
      <xdr:colOff>219075</xdr:colOff>
      <xdr:row>22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2028825" y="36576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21</xdr:row>
      <xdr:rowOff>9525</xdr:rowOff>
    </xdr:from>
    <xdr:to>
      <xdr:col>5</xdr:col>
      <xdr:colOff>266700</xdr:colOff>
      <xdr:row>22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3209925" y="3800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9525</xdr:rowOff>
    </xdr:from>
    <xdr:to>
      <xdr:col>7</xdr:col>
      <xdr:colOff>238125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4543425" y="4000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selection activeCell="L32" sqref="L32"/>
    </sheetView>
  </sheetViews>
  <sheetFormatPr defaultColWidth="9.140625" defaultRowHeight="12.75"/>
  <cols>
    <col min="1" max="1" width="3.421875" style="0" customWidth="1"/>
    <col min="2" max="2" width="7.7109375" style="0" customWidth="1"/>
    <col min="3" max="3" width="16.00390625" style="0" customWidth="1"/>
    <col min="4" max="4" width="6.00390625" style="0" customWidth="1"/>
    <col min="5" max="5" width="11.00390625" style="0" customWidth="1"/>
    <col min="6" max="6" width="7.57421875" style="0" customWidth="1"/>
    <col min="7" max="7" width="12.8515625" style="0" customWidth="1"/>
    <col min="8" max="8" width="31.28125" style="0" customWidth="1"/>
    <col min="9" max="9" width="4.28125" style="0" customWidth="1"/>
    <col min="10" max="10" width="15.00390625" style="0" customWidth="1"/>
    <col min="11" max="11" width="3.7109375" style="2" customWidth="1"/>
    <col min="12" max="12" width="59.28125" style="2" customWidth="1"/>
    <col min="13" max="13" width="9.140625" style="2" customWidth="1"/>
    <col min="16" max="16" width="14.57421875" style="0" customWidth="1"/>
    <col min="18" max="18" width="10.00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54" t="s">
        <v>0</v>
      </c>
      <c r="C2" s="55"/>
      <c r="D2" s="55"/>
      <c r="E2" s="55"/>
      <c r="F2" s="55"/>
      <c r="G2" s="55"/>
      <c r="H2" s="55"/>
      <c r="I2" s="3"/>
      <c r="J2" s="3"/>
      <c r="K2" s="1"/>
    </row>
    <row r="3" spans="1:18" ht="13.5" thickBot="1">
      <c r="A3" s="1"/>
      <c r="B3" s="55" t="s">
        <v>1</v>
      </c>
      <c r="C3" s="55"/>
      <c r="D3" s="55"/>
      <c r="E3" s="55"/>
      <c r="F3" s="55"/>
      <c r="G3" s="55"/>
      <c r="H3" s="55"/>
      <c r="I3" s="3"/>
      <c r="J3" s="3"/>
      <c r="K3" s="1"/>
      <c r="R3" s="4"/>
    </row>
    <row r="4" spans="1:11" ht="13.5" thickBot="1">
      <c r="A4" s="1"/>
      <c r="B4" s="56" t="s">
        <v>2</v>
      </c>
      <c r="C4" s="57"/>
      <c r="D4" s="58"/>
      <c r="E4" s="59" t="s">
        <v>3</v>
      </c>
      <c r="F4" s="60"/>
      <c r="G4" s="60"/>
      <c r="H4" s="5" t="s">
        <v>4</v>
      </c>
      <c r="I4" s="6"/>
      <c r="J4" s="6"/>
      <c r="K4" s="1"/>
    </row>
    <row r="5" spans="1:11" ht="16.5" thickTop="1">
      <c r="A5" s="7"/>
      <c r="B5" s="8" t="s">
        <v>5</v>
      </c>
      <c r="C5" s="9"/>
      <c r="D5" s="9"/>
      <c r="E5" s="9"/>
      <c r="F5" s="9"/>
      <c r="G5" s="9"/>
      <c r="H5" s="9"/>
      <c r="I5" s="9"/>
      <c r="J5" s="10"/>
      <c r="K5" s="7"/>
    </row>
    <row r="6" spans="1:11" ht="15.75">
      <c r="A6" s="7"/>
      <c r="B6" s="11" t="s">
        <v>6</v>
      </c>
      <c r="C6" s="12"/>
      <c r="D6" s="12"/>
      <c r="E6" s="12"/>
      <c r="F6" s="12"/>
      <c r="G6" s="12"/>
      <c r="H6" s="12"/>
      <c r="I6" s="12"/>
      <c r="J6" s="13"/>
      <c r="K6" s="7"/>
    </row>
    <row r="7" spans="1:11" ht="15.75">
      <c r="A7" s="7"/>
      <c r="B7" s="11" t="s">
        <v>7</v>
      </c>
      <c r="C7" s="12"/>
      <c r="D7" s="12"/>
      <c r="E7" s="12"/>
      <c r="F7" s="12"/>
      <c r="G7" s="12"/>
      <c r="H7" s="12"/>
      <c r="I7" s="12"/>
      <c r="J7" s="13"/>
      <c r="K7" s="7"/>
    </row>
    <row r="8" spans="1:11" ht="12.75">
      <c r="A8" s="7"/>
      <c r="B8" s="14"/>
      <c r="C8" s="12"/>
      <c r="D8" s="12"/>
      <c r="E8" s="12"/>
      <c r="F8" s="12"/>
      <c r="G8" s="12"/>
      <c r="H8" s="12"/>
      <c r="I8" s="12"/>
      <c r="J8" s="13"/>
      <c r="K8" s="7"/>
    </row>
    <row r="9" spans="1:11" ht="12.75">
      <c r="A9" s="7"/>
      <c r="B9" s="11" t="s">
        <v>8</v>
      </c>
      <c r="C9" s="12"/>
      <c r="D9" s="12"/>
      <c r="E9" s="12"/>
      <c r="F9" s="12"/>
      <c r="G9" s="12"/>
      <c r="H9" s="12"/>
      <c r="I9" s="12"/>
      <c r="J9" s="13"/>
      <c r="K9" s="7"/>
    </row>
    <row r="10" spans="1:11" ht="12.75">
      <c r="A10" s="7"/>
      <c r="B10" s="14"/>
      <c r="C10" s="12"/>
      <c r="D10" s="15" t="s">
        <v>9</v>
      </c>
      <c r="E10" s="12"/>
      <c r="F10" s="12"/>
      <c r="G10" s="12"/>
      <c r="H10" s="12"/>
      <c r="I10" s="12"/>
      <c r="J10" s="13"/>
      <c r="K10" s="7"/>
    </row>
    <row r="11" spans="1:11" ht="12.75">
      <c r="A11" s="7"/>
      <c r="B11" s="14"/>
      <c r="C11" s="12"/>
      <c r="D11" s="12"/>
      <c r="E11" s="12"/>
      <c r="F11" s="15" t="s">
        <v>10</v>
      </c>
      <c r="G11" s="12"/>
      <c r="H11" s="12"/>
      <c r="I11" s="12"/>
      <c r="J11" s="13"/>
      <c r="K11" s="7"/>
    </row>
    <row r="12" spans="1:11" ht="15.75">
      <c r="A12" s="7"/>
      <c r="B12" s="14"/>
      <c r="C12" s="12"/>
      <c r="D12" s="12"/>
      <c r="E12" s="12"/>
      <c r="F12" s="12"/>
      <c r="G12" s="12"/>
      <c r="H12" s="15" t="s">
        <v>11</v>
      </c>
      <c r="I12" s="15"/>
      <c r="J12" s="16"/>
      <c r="K12" s="7"/>
    </row>
    <row r="13" spans="1:11" ht="13.5" thickBot="1">
      <c r="A13" s="7"/>
      <c r="B13" s="14"/>
      <c r="C13" s="12"/>
      <c r="D13" s="12"/>
      <c r="E13" s="12"/>
      <c r="F13" s="12"/>
      <c r="G13" s="12"/>
      <c r="H13" s="12"/>
      <c r="I13" s="12"/>
      <c r="J13" s="13"/>
      <c r="K13" s="7"/>
    </row>
    <row r="14" spans="1:11" ht="13.5" thickBot="1">
      <c r="A14" s="7"/>
      <c r="B14" s="17">
        <v>2</v>
      </c>
      <c r="C14" s="18" t="s">
        <v>12</v>
      </c>
      <c r="D14" s="19">
        <v>1</v>
      </c>
      <c r="E14" s="18" t="s">
        <v>13</v>
      </c>
      <c r="F14" s="20">
        <v>10000</v>
      </c>
      <c r="G14" s="18" t="s">
        <v>14</v>
      </c>
      <c r="H14" s="21">
        <f>(B14*1000)/(D14*F14)</f>
        <v>0.2</v>
      </c>
      <c r="I14" s="22" t="s">
        <v>15</v>
      </c>
      <c r="J14" s="23"/>
      <c r="K14" s="7"/>
    </row>
    <row r="15" spans="1:11" ht="13.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.75">
      <c r="A16" s="7"/>
      <c r="B16" s="24" t="s">
        <v>16</v>
      </c>
      <c r="C16" s="25"/>
      <c r="D16" s="25"/>
      <c r="E16" s="25"/>
      <c r="F16" s="25"/>
      <c r="G16" s="25"/>
      <c r="H16" s="25"/>
      <c r="I16" s="25"/>
      <c r="J16" s="26"/>
      <c r="K16" s="7"/>
    </row>
    <row r="17" spans="1:11" ht="15.75">
      <c r="A17" s="7"/>
      <c r="B17" s="11" t="s">
        <v>17</v>
      </c>
      <c r="C17" s="12"/>
      <c r="D17" s="12"/>
      <c r="E17" s="12"/>
      <c r="F17" s="12"/>
      <c r="G17" s="12"/>
      <c r="H17" s="12"/>
      <c r="I17" s="12"/>
      <c r="J17" s="13"/>
      <c r="K17" s="7"/>
    </row>
    <row r="18" spans="1:11" ht="12.75">
      <c r="A18" s="7"/>
      <c r="B18" s="14"/>
      <c r="C18" s="12"/>
      <c r="D18" s="12"/>
      <c r="E18" s="12"/>
      <c r="F18" s="12"/>
      <c r="G18" s="12"/>
      <c r="H18" s="27" t="s">
        <v>18</v>
      </c>
      <c r="I18" s="12"/>
      <c r="J18" s="13"/>
      <c r="K18" s="7"/>
    </row>
    <row r="19" spans="1:11" ht="15.75">
      <c r="A19" s="7"/>
      <c r="B19" s="11" t="s">
        <v>19</v>
      </c>
      <c r="C19" s="12"/>
      <c r="D19" s="12"/>
      <c r="E19" s="12"/>
      <c r="F19" s="12"/>
      <c r="G19" s="12"/>
      <c r="H19" s="12"/>
      <c r="I19" s="12"/>
      <c r="J19" s="13"/>
      <c r="K19" s="7"/>
    </row>
    <row r="20" spans="1:11" ht="12.75">
      <c r="A20" s="7"/>
      <c r="B20" s="14"/>
      <c r="C20" s="12"/>
      <c r="D20" s="15" t="s">
        <v>20</v>
      </c>
      <c r="E20" s="12"/>
      <c r="F20" s="12"/>
      <c r="G20" s="12"/>
      <c r="H20" s="12"/>
      <c r="I20" s="12"/>
      <c r="J20" s="13"/>
      <c r="K20" s="7"/>
    </row>
    <row r="21" spans="1:11" ht="12.75">
      <c r="A21" s="7"/>
      <c r="B21" s="14"/>
      <c r="C21" s="12"/>
      <c r="D21" s="12"/>
      <c r="E21" s="12"/>
      <c r="F21" s="15" t="s">
        <v>21</v>
      </c>
      <c r="G21" s="12"/>
      <c r="H21" s="12"/>
      <c r="I21" s="12"/>
      <c r="J21" s="13"/>
      <c r="K21" s="7"/>
    </row>
    <row r="22" spans="1:11" ht="15.75">
      <c r="A22" s="7"/>
      <c r="B22" s="14"/>
      <c r="C22" s="12"/>
      <c r="D22" s="12"/>
      <c r="E22" s="12"/>
      <c r="F22" s="12"/>
      <c r="G22" s="12"/>
      <c r="H22" s="15" t="s">
        <v>22</v>
      </c>
      <c r="I22" s="15"/>
      <c r="J22" s="16"/>
      <c r="K22" s="7"/>
    </row>
    <row r="23" spans="1:11" ht="13.5" thickBot="1">
      <c r="A23" s="7"/>
      <c r="B23" s="14"/>
      <c r="C23" s="12"/>
      <c r="D23" s="12"/>
      <c r="E23" s="12"/>
      <c r="F23" s="12"/>
      <c r="G23" s="12"/>
      <c r="H23" s="15"/>
      <c r="I23" s="15"/>
      <c r="J23" s="16"/>
      <c r="K23" s="7"/>
    </row>
    <row r="24" spans="1:11" ht="13.5" thickBot="1">
      <c r="A24" s="7"/>
      <c r="B24" s="28">
        <f>H14</f>
        <v>0.2</v>
      </c>
      <c r="C24" s="18" t="s">
        <v>23</v>
      </c>
      <c r="D24" s="19">
        <v>6</v>
      </c>
      <c r="E24" s="18" t="s">
        <v>24</v>
      </c>
      <c r="F24" s="19">
        <v>6</v>
      </c>
      <c r="G24" s="18" t="s">
        <v>25</v>
      </c>
      <c r="H24" s="29">
        <f>SQRT(D24/F24)*B24</f>
        <v>0.2</v>
      </c>
      <c r="I24" s="18" t="s">
        <v>15</v>
      </c>
      <c r="J24" s="30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.75">
      <c r="A26" s="1"/>
      <c r="B26" s="31" t="s">
        <v>26</v>
      </c>
      <c r="C26" s="32"/>
      <c r="D26" s="32"/>
      <c r="E26" s="32"/>
      <c r="F26" s="32"/>
      <c r="G26" s="32"/>
      <c r="H26" s="32"/>
      <c r="I26" s="32"/>
      <c r="J26" s="33"/>
      <c r="K26" s="1"/>
    </row>
    <row r="27" spans="1:11" ht="15.75">
      <c r="A27" s="1"/>
      <c r="B27" s="34" t="s">
        <v>27</v>
      </c>
      <c r="C27" s="35"/>
      <c r="D27" s="35"/>
      <c r="E27" s="35"/>
      <c r="F27" s="35"/>
      <c r="G27" s="35"/>
      <c r="H27" s="35"/>
      <c r="I27" s="35"/>
      <c r="J27" s="36"/>
      <c r="K27" s="1"/>
    </row>
    <row r="28" spans="1:11" ht="14.25">
      <c r="A28" s="1"/>
      <c r="B28" s="34" t="s">
        <v>28</v>
      </c>
      <c r="C28" s="35"/>
      <c r="D28" s="35"/>
      <c r="E28" s="35"/>
      <c r="F28" s="35"/>
      <c r="G28" s="35"/>
      <c r="H28" s="35"/>
      <c r="I28" s="35"/>
      <c r="J28" s="36"/>
      <c r="K28" s="1"/>
    </row>
    <row r="29" spans="1:11" ht="12.75">
      <c r="A29" s="1"/>
      <c r="B29" s="37"/>
      <c r="C29" s="35"/>
      <c r="D29" s="35"/>
      <c r="E29" s="35"/>
      <c r="F29" s="35"/>
      <c r="G29" s="35"/>
      <c r="H29" s="35"/>
      <c r="I29" s="35"/>
      <c r="J29" s="36"/>
      <c r="K29" s="1"/>
    </row>
    <row r="30" spans="1:11" ht="12.75">
      <c r="A30" s="1"/>
      <c r="B30" s="14"/>
      <c r="C30" s="12"/>
      <c r="D30" s="38" t="s">
        <v>29</v>
      </c>
      <c r="E30" s="35"/>
      <c r="F30" s="35"/>
      <c r="G30" s="35"/>
      <c r="H30" s="35"/>
      <c r="I30" s="35"/>
      <c r="J30" s="36" t="s">
        <v>30</v>
      </c>
      <c r="K30" s="1"/>
    </row>
    <row r="31" spans="1:11" ht="14.25">
      <c r="A31" s="1"/>
      <c r="B31" s="14"/>
      <c r="C31" s="12"/>
      <c r="D31" s="35"/>
      <c r="E31" s="35"/>
      <c r="F31" s="38" t="s">
        <v>31</v>
      </c>
      <c r="G31" s="35"/>
      <c r="H31" s="35"/>
      <c r="I31" s="35"/>
      <c r="J31" s="36"/>
      <c r="K31" s="1"/>
    </row>
    <row r="32" spans="1:11" ht="14.25">
      <c r="A32" s="1"/>
      <c r="B32" s="14"/>
      <c r="C32" s="12"/>
      <c r="D32" s="35"/>
      <c r="E32" s="35"/>
      <c r="F32" s="35"/>
      <c r="G32" s="35"/>
      <c r="H32" s="38" t="s">
        <v>32</v>
      </c>
      <c r="I32" s="35"/>
      <c r="J32" s="36"/>
      <c r="K32" s="1"/>
    </row>
    <row r="33" spans="1:11" ht="13.5" thickBot="1">
      <c r="A33" s="1"/>
      <c r="B33" s="14"/>
      <c r="C33" s="12"/>
      <c r="D33" s="35"/>
      <c r="E33" s="35"/>
      <c r="F33" s="35"/>
      <c r="G33" s="35"/>
      <c r="H33" s="35"/>
      <c r="I33" s="35"/>
      <c r="J33" s="36"/>
      <c r="K33" s="1"/>
    </row>
    <row r="34" spans="1:13" ht="15" thickBot="1">
      <c r="A34" s="1"/>
      <c r="B34" s="39"/>
      <c r="C34" s="18"/>
      <c r="D34" s="19">
        <v>6</v>
      </c>
      <c r="E34" s="40" t="s">
        <v>33</v>
      </c>
      <c r="F34" s="41">
        <f>H24</f>
        <v>0.2</v>
      </c>
      <c r="G34" s="40" t="s">
        <v>34</v>
      </c>
      <c r="H34" s="42">
        <f>D34*F34</f>
        <v>1.2000000000000002</v>
      </c>
      <c r="I34" s="40" t="s">
        <v>35</v>
      </c>
      <c r="J34" s="43"/>
      <c r="K34" s="1"/>
      <c r="M34" s="44"/>
    </row>
    <row r="35" spans="1:12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45" t="s">
        <v>36</v>
      </c>
    </row>
    <row r="36" spans="1:12" ht="14.25">
      <c r="A36" s="1"/>
      <c r="B36" s="31" t="s">
        <v>37</v>
      </c>
      <c r="C36" s="32"/>
      <c r="D36" s="32"/>
      <c r="E36" s="32"/>
      <c r="F36" s="32"/>
      <c r="G36" s="32"/>
      <c r="H36" s="32"/>
      <c r="I36" s="32"/>
      <c r="J36" s="33"/>
      <c r="K36" s="1"/>
      <c r="L36" s="46" t="s">
        <v>38</v>
      </c>
    </row>
    <row r="37" spans="1:12" ht="12.75">
      <c r="A37" s="1"/>
      <c r="B37" s="34" t="s">
        <v>39</v>
      </c>
      <c r="C37" s="35"/>
      <c r="D37" s="35"/>
      <c r="E37" s="35"/>
      <c r="F37" s="35"/>
      <c r="G37" s="35"/>
      <c r="H37" s="35"/>
      <c r="I37" s="35"/>
      <c r="J37" s="36"/>
      <c r="K37" s="1"/>
      <c r="L37" s="47" t="s">
        <v>40</v>
      </c>
    </row>
    <row r="38" spans="1:14" ht="14.25">
      <c r="A38" s="1"/>
      <c r="B38" s="34" t="s">
        <v>41</v>
      </c>
      <c r="C38" s="35"/>
      <c r="D38" s="35"/>
      <c r="E38" s="35"/>
      <c r="F38" s="35"/>
      <c r="G38" s="35"/>
      <c r="H38" s="35"/>
      <c r="I38" s="35"/>
      <c r="J38" s="36"/>
      <c r="K38" s="1"/>
      <c r="L38" s="2" t="s">
        <v>42</v>
      </c>
      <c r="N38" s="48"/>
    </row>
    <row r="39" spans="1:16" ht="14.25">
      <c r="A39" s="1"/>
      <c r="B39" s="37"/>
      <c r="C39" s="35"/>
      <c r="D39" s="35"/>
      <c r="E39" s="35"/>
      <c r="F39" s="35"/>
      <c r="G39" s="35"/>
      <c r="H39" s="35"/>
      <c r="I39" s="35"/>
      <c r="J39" s="36"/>
      <c r="K39" s="1"/>
      <c r="L39" s="2" t="s">
        <v>43</v>
      </c>
      <c r="N39" s="48"/>
      <c r="P39" s="49"/>
    </row>
    <row r="40" spans="1:12" ht="14.25">
      <c r="A40" s="1"/>
      <c r="B40" s="14"/>
      <c r="C40" s="12"/>
      <c r="D40" s="38" t="s">
        <v>44</v>
      </c>
      <c r="E40" s="35"/>
      <c r="F40" s="35"/>
      <c r="G40" s="35"/>
      <c r="H40" s="35"/>
      <c r="I40" s="35"/>
      <c r="J40" s="13"/>
      <c r="K40" s="1"/>
      <c r="L40" s="2" t="s">
        <v>45</v>
      </c>
    </row>
    <row r="41" spans="1:12" ht="14.25">
      <c r="A41" s="1"/>
      <c r="B41" s="14"/>
      <c r="C41" s="12"/>
      <c r="D41" s="35"/>
      <c r="E41" s="35"/>
      <c r="F41" s="38" t="s">
        <v>32</v>
      </c>
      <c r="G41" s="35"/>
      <c r="H41" s="35"/>
      <c r="I41" s="35"/>
      <c r="J41" s="13"/>
      <c r="K41" s="1"/>
      <c r="L41" s="2" t="s">
        <v>46</v>
      </c>
    </row>
    <row r="42" spans="1:12" ht="14.25">
      <c r="A42" s="1"/>
      <c r="B42" s="14"/>
      <c r="C42" s="12"/>
      <c r="D42" s="35"/>
      <c r="E42" s="35"/>
      <c r="F42" s="35"/>
      <c r="G42" s="35"/>
      <c r="H42" s="38" t="s">
        <v>47</v>
      </c>
      <c r="I42" s="35"/>
      <c r="J42" s="13"/>
      <c r="K42" s="1"/>
      <c r="L42" s="2" t="s">
        <v>48</v>
      </c>
    </row>
    <row r="43" spans="1:12" ht="15" thickBot="1">
      <c r="A43" s="1"/>
      <c r="B43" s="14"/>
      <c r="C43" s="12"/>
      <c r="D43" s="35"/>
      <c r="E43" s="35"/>
      <c r="F43" s="35"/>
      <c r="G43" s="35"/>
      <c r="H43" s="35"/>
      <c r="I43" s="35"/>
      <c r="J43" s="13"/>
      <c r="K43" s="1"/>
      <c r="L43" s="2" t="s">
        <v>49</v>
      </c>
    </row>
    <row r="44" spans="1:12" ht="15" thickBot="1">
      <c r="A44" s="1"/>
      <c r="B44" s="39"/>
      <c r="C44" s="18"/>
      <c r="D44" s="19">
        <v>80</v>
      </c>
      <c r="E44" s="40" t="s">
        <v>50</v>
      </c>
      <c r="F44" s="41">
        <f>H34</f>
        <v>1.2000000000000002</v>
      </c>
      <c r="G44" s="40" t="s">
        <v>51</v>
      </c>
      <c r="H44" s="50">
        <f>D44*F44</f>
        <v>96.00000000000001</v>
      </c>
      <c r="I44" s="40" t="s">
        <v>52</v>
      </c>
      <c r="J44" s="30"/>
      <c r="K44" s="1"/>
      <c r="L44" s="2" t="s">
        <v>53</v>
      </c>
    </row>
    <row r="45" spans="1:12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 t="s">
        <v>54</v>
      </c>
    </row>
    <row r="46" spans="1:11" ht="12.75">
      <c r="A46" s="1"/>
      <c r="B46" s="31" t="s">
        <v>55</v>
      </c>
      <c r="C46" s="32"/>
      <c r="D46" s="32"/>
      <c r="E46" s="32"/>
      <c r="F46" s="32"/>
      <c r="G46" s="32"/>
      <c r="H46" s="32"/>
      <c r="I46" s="32"/>
      <c r="J46" s="33"/>
      <c r="K46" s="1"/>
    </row>
    <row r="47" spans="1:15" ht="12.75">
      <c r="A47" s="1"/>
      <c r="B47" s="34" t="s">
        <v>56</v>
      </c>
      <c r="C47" s="35"/>
      <c r="D47" s="35"/>
      <c r="E47" s="35"/>
      <c r="F47" s="35"/>
      <c r="G47" s="35"/>
      <c r="H47" s="35"/>
      <c r="I47" s="35"/>
      <c r="J47" s="36"/>
      <c r="K47" s="1"/>
      <c r="O47" s="48"/>
    </row>
    <row r="48" spans="1:11" ht="12.75">
      <c r="A48" s="1"/>
      <c r="B48" s="34" t="s">
        <v>57</v>
      </c>
      <c r="C48" s="35"/>
      <c r="D48" s="35"/>
      <c r="E48" s="35"/>
      <c r="F48" s="35"/>
      <c r="G48" s="35"/>
      <c r="H48" s="35"/>
      <c r="I48" s="35"/>
      <c r="J48" s="36"/>
      <c r="K48" s="1"/>
    </row>
    <row r="49" spans="1:11" ht="12.75">
      <c r="A49" s="1"/>
      <c r="B49" s="37"/>
      <c r="C49" s="35"/>
      <c r="D49" s="35"/>
      <c r="E49" s="35"/>
      <c r="F49" s="35"/>
      <c r="G49" s="35"/>
      <c r="H49" s="35"/>
      <c r="I49" s="35"/>
      <c r="J49" s="36"/>
      <c r="K49" s="1"/>
    </row>
    <row r="50" spans="1:11" ht="12.75">
      <c r="A50" s="1"/>
      <c r="B50" s="14"/>
      <c r="C50" s="12"/>
      <c r="D50" s="38" t="s">
        <v>58</v>
      </c>
      <c r="E50" s="35"/>
      <c r="F50" s="35"/>
      <c r="G50" s="35"/>
      <c r="H50" s="35"/>
      <c r="I50" s="35"/>
      <c r="J50" s="36"/>
      <c r="K50" s="1"/>
    </row>
    <row r="51" spans="1:11" ht="12.75">
      <c r="A51" s="1"/>
      <c r="B51" s="14"/>
      <c r="C51" s="12"/>
      <c r="D51" s="35"/>
      <c r="E51" s="35"/>
      <c r="F51" s="38" t="s">
        <v>59</v>
      </c>
      <c r="G51" s="35"/>
      <c r="H51" s="35"/>
      <c r="I51" s="35"/>
      <c r="J51" s="36"/>
      <c r="K51" s="1"/>
    </row>
    <row r="52" spans="1:11" ht="12.75">
      <c r="A52" s="1"/>
      <c r="B52" s="14"/>
      <c r="C52" s="12"/>
      <c r="D52" s="35"/>
      <c r="E52" s="35"/>
      <c r="F52" s="35"/>
      <c r="G52" s="35"/>
      <c r="H52" s="38" t="s">
        <v>60</v>
      </c>
      <c r="I52" s="35"/>
      <c r="J52" s="36"/>
      <c r="K52" s="1"/>
    </row>
    <row r="53" spans="1:12" ht="12.75">
      <c r="A53" s="1"/>
      <c r="B53" s="14"/>
      <c r="C53" s="12"/>
      <c r="D53" s="35"/>
      <c r="E53" s="35"/>
      <c r="F53" s="35"/>
      <c r="G53" s="35"/>
      <c r="H53" s="35"/>
      <c r="I53" s="35"/>
      <c r="J53" s="36"/>
      <c r="K53" s="1"/>
      <c r="L53" s="2" t="s">
        <v>30</v>
      </c>
    </row>
    <row r="54" spans="1:11" ht="13.5" thickBot="1">
      <c r="A54" s="1"/>
      <c r="B54" s="39"/>
      <c r="C54" s="18"/>
      <c r="D54" s="41">
        <f>F24/1000</f>
        <v>0.006</v>
      </c>
      <c r="E54" s="40" t="s">
        <v>61</v>
      </c>
      <c r="F54" s="51">
        <f>F14</f>
        <v>10000</v>
      </c>
      <c r="G54" s="40" t="s">
        <v>62</v>
      </c>
      <c r="H54" s="52">
        <f>D54*3.14*F54</f>
        <v>188.40000000000003</v>
      </c>
      <c r="I54" s="40" t="s">
        <v>63</v>
      </c>
      <c r="J54" s="43"/>
      <c r="K54" s="1"/>
    </row>
    <row r="55" spans="1:11" ht="13.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31" t="s">
        <v>64</v>
      </c>
      <c r="C56" s="32"/>
      <c r="D56" s="32"/>
      <c r="E56" s="32"/>
      <c r="F56" s="32"/>
      <c r="G56" s="32"/>
      <c r="H56" s="32"/>
      <c r="I56" s="32"/>
      <c r="J56" s="33"/>
      <c r="K56" s="1"/>
    </row>
    <row r="57" spans="1:11" ht="12.75">
      <c r="A57" s="1"/>
      <c r="B57" s="34" t="s">
        <v>65</v>
      </c>
      <c r="C57" s="35"/>
      <c r="D57" s="35"/>
      <c r="E57" s="35"/>
      <c r="F57" s="35"/>
      <c r="G57" s="35"/>
      <c r="H57" s="35"/>
      <c r="I57" s="35"/>
      <c r="J57" s="36"/>
      <c r="K57" s="1"/>
    </row>
    <row r="58" spans="1:11" ht="12.75">
      <c r="A58" s="1"/>
      <c r="B58" s="34" t="s">
        <v>66</v>
      </c>
      <c r="C58" s="35"/>
      <c r="D58" s="35"/>
      <c r="E58" s="35"/>
      <c r="F58" s="35"/>
      <c r="G58" s="35"/>
      <c r="H58" s="35"/>
      <c r="I58" s="35"/>
      <c r="J58" s="36"/>
      <c r="K58" s="1"/>
    </row>
    <row r="59" spans="1:11" ht="12.75">
      <c r="A59" s="1"/>
      <c r="B59" s="37"/>
      <c r="C59" s="35"/>
      <c r="D59" s="35"/>
      <c r="E59" s="35"/>
      <c r="F59" s="35"/>
      <c r="G59" s="35"/>
      <c r="H59" s="35"/>
      <c r="I59" s="35"/>
      <c r="J59" s="36"/>
      <c r="K59" s="1"/>
    </row>
    <row r="60" spans="1:11" ht="12.75">
      <c r="A60" s="1"/>
      <c r="B60" s="14"/>
      <c r="C60" s="12"/>
      <c r="D60" s="38" t="s">
        <v>47</v>
      </c>
      <c r="E60" s="35"/>
      <c r="F60" s="35"/>
      <c r="G60" s="35"/>
      <c r="H60" s="35"/>
      <c r="I60" s="35"/>
      <c r="J60" s="36"/>
      <c r="K60" s="1"/>
    </row>
    <row r="61" spans="1:11" ht="12.75">
      <c r="A61" s="1"/>
      <c r="B61" s="14"/>
      <c r="C61" s="12"/>
      <c r="D61" s="35"/>
      <c r="E61" s="35"/>
      <c r="F61" s="38" t="s">
        <v>67</v>
      </c>
      <c r="G61" s="35"/>
      <c r="H61" s="35"/>
      <c r="I61" s="35"/>
      <c r="J61" s="36"/>
      <c r="K61" s="1"/>
    </row>
    <row r="62" spans="1:11" ht="12.75">
      <c r="A62" s="1"/>
      <c r="B62" s="14"/>
      <c r="C62" s="12"/>
      <c r="D62" s="35"/>
      <c r="E62" s="35"/>
      <c r="F62" s="35"/>
      <c r="G62" s="35"/>
      <c r="H62" s="38" t="s">
        <v>68</v>
      </c>
      <c r="I62" s="35"/>
      <c r="J62" s="36"/>
      <c r="K62" s="1"/>
    </row>
    <row r="63" spans="1:11" ht="12.75">
      <c r="A63" s="1"/>
      <c r="B63" s="14"/>
      <c r="C63" s="12"/>
      <c r="D63" s="35"/>
      <c r="E63" s="35"/>
      <c r="F63" s="35"/>
      <c r="G63" s="35"/>
      <c r="H63" s="35"/>
      <c r="I63" s="35"/>
      <c r="J63" s="36"/>
      <c r="K63" s="1"/>
    </row>
    <row r="64" spans="1:11" ht="13.5" thickBot="1">
      <c r="A64" s="1"/>
      <c r="B64" s="39"/>
      <c r="C64" s="18"/>
      <c r="D64" s="41">
        <f>H44</f>
        <v>96.00000000000001</v>
      </c>
      <c r="E64" s="40" t="s">
        <v>69</v>
      </c>
      <c r="F64" s="41">
        <f>H54</f>
        <v>188.40000000000003</v>
      </c>
      <c r="G64" s="40" t="s">
        <v>70</v>
      </c>
      <c r="H64" s="53">
        <f>(D64*F64)/60</f>
        <v>301.4400000000001</v>
      </c>
      <c r="I64" s="40" t="s">
        <v>71</v>
      </c>
      <c r="J64" s="43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password="CE28" sheet="1" objects="1" scenarios="1"/>
  <mergeCells count="4">
    <mergeCell ref="B2:H2"/>
    <mergeCell ref="B3:H3"/>
    <mergeCell ref="B4:D4"/>
    <mergeCell ref="E4:G4"/>
  </mergeCells>
  <printOptions/>
  <pageMargins left="0.75" right="0.75" top="1" bottom="1" header="0.5" footer="0.5"/>
  <pageSetup orientation="portrait" paperSize="9"/>
  <drawing r:id="rId3"/>
  <legacyDrawing r:id="rId2"/>
  <oleObjects>
    <oleObject progId="CorelDRAW.Graphic.6" shapeId="84464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2012-12-15T06:48:54Z</dcterms:created>
  <dcterms:modified xsi:type="dcterms:W3CDTF">2012-12-15T06:54:42Z</dcterms:modified>
  <cp:category/>
  <cp:version/>
  <cp:contentType/>
  <cp:contentStatus/>
</cp:coreProperties>
</file>